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428E3233-B35A-4C41-97C1-259C3B723F1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январь 2025" sheetId="8" r:id="rId1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8" l="1"/>
  <c r="Q15" i="8" s="1"/>
  <c r="G14" i="8"/>
  <c r="J10" i="8"/>
  <c r="P15" i="8"/>
  <c r="P14" i="8"/>
  <c r="Q13" i="8"/>
  <c r="P13" i="8"/>
  <c r="Q12" i="8"/>
  <c r="P12" i="8"/>
  <c r="P8" i="8"/>
  <c r="Q8" i="8"/>
  <c r="P9" i="8"/>
  <c r="Q9" i="8"/>
  <c r="P10" i="8"/>
  <c r="Q10" i="8"/>
  <c r="Q7" i="8"/>
  <c r="P7" i="8"/>
  <c r="O10" i="8"/>
  <c r="M10" i="8"/>
  <c r="K10" i="8"/>
  <c r="K9" i="8"/>
  <c r="I10" i="8"/>
  <c r="E10" i="8"/>
  <c r="Q14" i="8" l="1"/>
  <c r="Q11" i="8" s="1"/>
  <c r="P11" i="8"/>
  <c r="O11" i="8"/>
  <c r="N11" i="8"/>
  <c r="M11" i="8"/>
  <c r="L11" i="8"/>
  <c r="K11" i="8"/>
  <c r="J11" i="8"/>
  <c r="I11" i="8"/>
  <c r="H11" i="8"/>
  <c r="F11" i="8"/>
  <c r="E11" i="8"/>
  <c r="D11" i="8"/>
  <c r="M6" i="8"/>
  <c r="P6" i="8"/>
  <c r="O6" i="8"/>
  <c r="O16" i="8" s="1"/>
  <c r="N6" i="8"/>
  <c r="L6" i="8"/>
  <c r="L16" i="8" s="1"/>
  <c r="J6" i="8"/>
  <c r="I6" i="8"/>
  <c r="I16" i="8" s="1"/>
  <c r="H6" i="8"/>
  <c r="H16" i="8" s="1"/>
  <c r="G6" i="8"/>
  <c r="F6" i="8"/>
  <c r="D6" i="8"/>
  <c r="D16" i="8" s="1"/>
  <c r="F16" i="8" l="1"/>
  <c r="G11" i="8"/>
  <c r="M16" i="8"/>
  <c r="J16" i="8"/>
  <c r="N16" i="8"/>
  <c r="G16" i="8"/>
  <c r="K6" i="8"/>
  <c r="K16" i="8" s="1"/>
  <c r="Q6" i="8"/>
  <c r="Q16" i="8" s="1"/>
  <c r="P16" i="8"/>
  <c r="E6" i="8"/>
  <c r="E16" i="8" s="1"/>
</calcChain>
</file>

<file path=xl/sharedStrings.xml><?xml version="1.0" encoding="utf-8"?>
<sst xmlns="http://schemas.openxmlformats.org/spreadsheetml/2006/main" count="35" uniqueCount="18">
  <si>
    <t>Потребители</t>
  </si>
  <si>
    <t>№</t>
  </si>
  <si>
    <t>Маят, Молодо</t>
  </si>
  <si>
    <t>Накын</t>
  </si>
  <si>
    <t>Моркока</t>
  </si>
  <si>
    <t>В.-Муна</t>
  </si>
  <si>
    <t>АСБ</t>
  </si>
  <si>
    <t>Кристалл</t>
  </si>
  <si>
    <t>тыс.руб.</t>
  </si>
  <si>
    <t>Прочие,  в том числе:</t>
  </si>
  <si>
    <t>Договоры купли-продажи</t>
  </si>
  <si>
    <t>ВН</t>
  </si>
  <si>
    <t>СН I</t>
  </si>
  <si>
    <t>СН  II</t>
  </si>
  <si>
    <t>НН</t>
  </si>
  <si>
    <t>Итого</t>
  </si>
  <si>
    <t>тыс.кВтч</t>
  </si>
  <si>
    <t>Расшифровка полезного отпуска по электроэнергии ООО "ЯГК" за январь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</si>
</sst>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9" fontId="2" fillId="0" borderId="1" xfId="0" applyNumberFormat="1" applyFont="1" applyFill="1" applyBorder="1" applyAlignment="1" applyProtection="1">
      <alignment vertical="center" wrapText="1"/>
      <protection locked="0"/>
    </xf>
    <xf numFmtId="49" fontId="3" fillId="0" borderId="1" xfId="0" applyNumberFormat="1" applyFont="1" applyFill="1" applyBorder="1" applyAlignment="1" applyProtection="1">
      <alignment vertical="center" wrapText="1"/>
      <protection locked="0"/>
    </xf>
    <xf numFmtId="4" fontId="1" fillId="0" borderId="1" xfId="0" applyNumberFormat="1" applyFont="1" applyBorder="1"/>
    <xf numFmtId="4" fontId="4" fillId="0" borderId="1" xfId="0" applyNumberFormat="1" applyFont="1" applyBorder="1"/>
    <xf numFmtId="3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4" fontId="1" fillId="0" borderId="1" xfId="0" applyNumberFormat="1" applyFont="1" applyFill="1" applyBorder="1"/>
    <xf numFmtId="4" fontId="4" fillId="0" borderId="1" xfId="0" applyNumberFormat="1" applyFont="1" applyFill="1" applyBorder="1"/>
    <xf numFmtId="0" fontId="1" fillId="0" borderId="0" xfId="0" applyFont="1" applyAlignment="1">
      <alignment horizontal="center"/>
    </xf>
    <xf numFmtId="3" fontId="1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/>
    <xf numFmtId="0" fontId="1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8F3FB-25AB-4A5B-9272-9DC2887B6400}">
  <dimension ref="B2:Q16"/>
  <sheetViews>
    <sheetView tabSelected="1" workbookViewId="0">
      <selection activeCell="G19" sqref="G19"/>
    </sheetView>
  </sheetViews>
  <sheetFormatPr defaultRowHeight="14.25" x14ac:dyDescent="0.2"/>
  <cols>
    <col min="1" max="1" width="3.140625" style="1" customWidth="1"/>
    <col min="2" max="2" width="6.140625" style="1" customWidth="1"/>
    <col min="3" max="3" width="30.140625" style="1" customWidth="1"/>
    <col min="4" max="17" width="12.28515625" style="1" customWidth="1"/>
    <col min="18" max="16384" width="9.140625" style="1"/>
  </cols>
  <sheetData>
    <row r="2" spans="2:17" ht="15" customHeight="1" x14ac:dyDescent="0.2">
      <c r="B2" s="16" t="s">
        <v>17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4" spans="2:17" ht="28.5" customHeight="1" x14ac:dyDescent="0.2">
      <c r="B4" s="18" t="s">
        <v>1</v>
      </c>
      <c r="C4" s="18" t="s">
        <v>0</v>
      </c>
      <c r="D4" s="17" t="s">
        <v>2</v>
      </c>
      <c r="E4" s="17"/>
      <c r="F4" s="17" t="s">
        <v>3</v>
      </c>
      <c r="G4" s="17"/>
      <c r="H4" s="17" t="s">
        <v>4</v>
      </c>
      <c r="I4" s="17"/>
      <c r="J4" s="17" t="s">
        <v>5</v>
      </c>
      <c r="K4" s="17"/>
      <c r="L4" s="17" t="s">
        <v>6</v>
      </c>
      <c r="M4" s="17"/>
      <c r="N4" s="17" t="s">
        <v>7</v>
      </c>
      <c r="O4" s="17"/>
      <c r="P4" s="17" t="s">
        <v>15</v>
      </c>
      <c r="Q4" s="17"/>
    </row>
    <row r="5" spans="2:17" s="13" customFormat="1" x14ac:dyDescent="0.2">
      <c r="B5" s="19"/>
      <c r="C5" s="19"/>
      <c r="D5" s="3" t="s">
        <v>16</v>
      </c>
      <c r="E5" s="3" t="s">
        <v>8</v>
      </c>
      <c r="F5" s="3" t="s">
        <v>16</v>
      </c>
      <c r="G5" s="3" t="s">
        <v>8</v>
      </c>
      <c r="H5" s="3" t="s">
        <v>16</v>
      </c>
      <c r="I5" s="3" t="s">
        <v>8</v>
      </c>
      <c r="J5" s="3" t="s">
        <v>16</v>
      </c>
      <c r="K5" s="3" t="s">
        <v>8</v>
      </c>
      <c r="L5" s="3" t="s">
        <v>16</v>
      </c>
      <c r="M5" s="3" t="s">
        <v>8</v>
      </c>
      <c r="N5" s="3" t="s">
        <v>16</v>
      </c>
      <c r="O5" s="3" t="s">
        <v>8</v>
      </c>
      <c r="P5" s="3" t="s">
        <v>16</v>
      </c>
      <c r="Q5" s="3" t="s">
        <v>8</v>
      </c>
    </row>
    <row r="6" spans="2:17" s="10" customFormat="1" ht="15" x14ac:dyDescent="0.25">
      <c r="B6" s="8">
        <v>1</v>
      </c>
      <c r="C6" s="4" t="s">
        <v>9</v>
      </c>
      <c r="D6" s="7">
        <f>SUM(D7:D10)</f>
        <v>2561.3989999999999</v>
      </c>
      <c r="E6" s="7">
        <f t="shared" ref="E6:Q6" si="0">SUM(E7:E10)</f>
        <v>23155.046959999996</v>
      </c>
      <c r="F6" s="7">
        <f t="shared" si="0"/>
        <v>0</v>
      </c>
      <c r="G6" s="7">
        <f t="shared" si="0"/>
        <v>0</v>
      </c>
      <c r="H6" s="7">
        <f t="shared" si="0"/>
        <v>54.106999999999999</v>
      </c>
      <c r="I6" s="7">
        <f t="shared" si="0"/>
        <v>1093.09376</v>
      </c>
      <c r="J6" s="7">
        <f t="shared" si="0"/>
        <v>1557.066</v>
      </c>
      <c r="K6" s="7">
        <f t="shared" si="0"/>
        <v>12179.465099999999</v>
      </c>
      <c r="L6" s="7">
        <f t="shared" si="0"/>
        <v>215.57</v>
      </c>
      <c r="M6" s="7">
        <f t="shared" si="0"/>
        <v>1948.7527999999998</v>
      </c>
      <c r="N6" s="7">
        <f t="shared" si="0"/>
        <v>899.80899999999997</v>
      </c>
      <c r="O6" s="7">
        <f t="shared" si="0"/>
        <v>8134.2733599999992</v>
      </c>
      <c r="P6" s="7">
        <f>SUM(P7:P10)</f>
        <v>5287.951</v>
      </c>
      <c r="Q6" s="7">
        <f t="shared" si="0"/>
        <v>46510.631979999991</v>
      </c>
    </row>
    <row r="7" spans="2:17" x14ac:dyDescent="0.2">
      <c r="B7" s="14"/>
      <c r="C7" s="5" t="s">
        <v>11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>
        <f>+D7+F7+H7+J7+L7+N7</f>
        <v>0</v>
      </c>
      <c r="Q7" s="6">
        <f>+E7+G7+I7+K7+M7+O7</f>
        <v>0</v>
      </c>
    </row>
    <row r="8" spans="2:17" x14ac:dyDescent="0.2">
      <c r="B8" s="14"/>
      <c r="C8" s="5" t="s">
        <v>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>
        <f t="shared" ref="P8:P10" si="1">+D8+F8+H8+J8+L8+N8</f>
        <v>0</v>
      </c>
      <c r="Q8" s="6">
        <f t="shared" ref="Q8:Q10" si="2">+E8+G8+I8+K8+M8+O8</f>
        <v>0</v>
      </c>
    </row>
    <row r="9" spans="2:17" x14ac:dyDescent="0.2">
      <c r="B9" s="14"/>
      <c r="C9" s="5" t="s">
        <v>13</v>
      </c>
      <c r="D9" s="6"/>
      <c r="E9" s="6"/>
      <c r="F9" s="6"/>
      <c r="G9" s="6"/>
      <c r="H9" s="6"/>
      <c r="I9" s="6"/>
      <c r="J9" s="11">
        <v>1384.242</v>
      </c>
      <c r="K9" s="6">
        <f>J9*7.67</f>
        <v>10617.136139999999</v>
      </c>
      <c r="L9" s="6"/>
      <c r="M9" s="6"/>
      <c r="N9" s="6"/>
      <c r="O9" s="6"/>
      <c r="P9" s="6">
        <f t="shared" si="1"/>
        <v>1384.242</v>
      </c>
      <c r="Q9" s="6">
        <f t="shared" si="2"/>
        <v>10617.136139999999</v>
      </c>
    </row>
    <row r="10" spans="2:17" x14ac:dyDescent="0.2">
      <c r="B10" s="14"/>
      <c r="C10" s="5" t="s">
        <v>14</v>
      </c>
      <c r="D10" s="11">
        <v>2561.3989999999999</v>
      </c>
      <c r="E10" s="11">
        <f>D10*9.04</f>
        <v>23155.046959999996</v>
      </c>
      <c r="F10" s="11"/>
      <c r="G10" s="11"/>
      <c r="H10" s="11">
        <v>54.106999999999999</v>
      </c>
      <c r="I10" s="15">
        <f>(H10-9.843)*9.04+9.843*70.4</f>
        <v>1093.09376</v>
      </c>
      <c r="J10" s="11">
        <f>154.758+18.066</f>
        <v>172.82400000000001</v>
      </c>
      <c r="K10" s="11">
        <f>J10*9.04</f>
        <v>1562.3289600000001</v>
      </c>
      <c r="L10" s="11">
        <v>215.57</v>
      </c>
      <c r="M10" s="11">
        <f>L10*9.04</f>
        <v>1948.7527999999998</v>
      </c>
      <c r="N10" s="11">
        <v>899.80899999999997</v>
      </c>
      <c r="O10" s="11">
        <f>N10*9.04</f>
        <v>8134.2733599999992</v>
      </c>
      <c r="P10" s="6">
        <f t="shared" si="1"/>
        <v>3903.7089999999998</v>
      </c>
      <c r="Q10" s="6">
        <f t="shared" si="2"/>
        <v>35893.495839999989</v>
      </c>
    </row>
    <row r="11" spans="2:17" s="10" customFormat="1" ht="15" x14ac:dyDescent="0.25">
      <c r="B11" s="8">
        <v>2</v>
      </c>
      <c r="C11" s="4" t="s">
        <v>10</v>
      </c>
      <c r="D11" s="12">
        <f>SUM(D12:D15)</f>
        <v>0</v>
      </c>
      <c r="E11" s="12">
        <f t="shared" ref="E11:Q11" si="3">SUM(E12:E15)</f>
        <v>0</v>
      </c>
      <c r="F11" s="12">
        <f t="shared" si="3"/>
        <v>6452.6180000000004</v>
      </c>
      <c r="G11" s="12">
        <f t="shared" si="3"/>
        <v>247592.97465999998</v>
      </c>
      <c r="H11" s="12">
        <f t="shared" si="3"/>
        <v>0</v>
      </c>
      <c r="I11" s="12">
        <f t="shared" si="3"/>
        <v>0</v>
      </c>
      <c r="J11" s="12">
        <f t="shared" si="3"/>
        <v>0</v>
      </c>
      <c r="K11" s="12">
        <f t="shared" si="3"/>
        <v>0</v>
      </c>
      <c r="L11" s="12">
        <f t="shared" si="3"/>
        <v>0</v>
      </c>
      <c r="M11" s="12">
        <f t="shared" si="3"/>
        <v>0</v>
      </c>
      <c r="N11" s="12">
        <f t="shared" si="3"/>
        <v>0</v>
      </c>
      <c r="O11" s="12">
        <f t="shared" si="3"/>
        <v>0</v>
      </c>
      <c r="P11" s="7">
        <f t="shared" si="3"/>
        <v>6452.6180000000004</v>
      </c>
      <c r="Q11" s="7">
        <f t="shared" si="3"/>
        <v>247592.97465999998</v>
      </c>
    </row>
    <row r="12" spans="2:17" x14ac:dyDescent="0.2">
      <c r="B12" s="2"/>
      <c r="C12" s="2" t="s">
        <v>11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6">
        <f>+D12+F12+H12+J12+L12+N12</f>
        <v>0</v>
      </c>
      <c r="Q12" s="6">
        <f>+E12+G12+I12+K12+M12+O12</f>
        <v>0</v>
      </c>
    </row>
    <row r="13" spans="2:17" x14ac:dyDescent="0.2">
      <c r="B13" s="2"/>
      <c r="C13" s="2" t="s">
        <v>12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6">
        <f t="shared" ref="P13:P15" si="4">+D13+F13+H13+J13+L13+N13</f>
        <v>0</v>
      </c>
      <c r="Q13" s="6">
        <f t="shared" ref="Q13:Q15" si="5">+E13+G13+I13+K13+M13+O13</f>
        <v>0</v>
      </c>
    </row>
    <row r="14" spans="2:17" x14ac:dyDescent="0.2">
      <c r="B14" s="2"/>
      <c r="C14" s="2" t="s">
        <v>13</v>
      </c>
      <c r="D14" s="11"/>
      <c r="E14" s="11"/>
      <c r="F14" s="11">
        <v>6302.0680000000002</v>
      </c>
      <c r="G14" s="6">
        <f>F14*38.23+F14*0.14</f>
        <v>241810.34915999998</v>
      </c>
      <c r="H14" s="11"/>
      <c r="I14" s="11"/>
      <c r="J14" s="11"/>
      <c r="K14" s="11"/>
      <c r="L14" s="11"/>
      <c r="M14" s="11"/>
      <c r="N14" s="11"/>
      <c r="O14" s="11"/>
      <c r="P14" s="6">
        <f t="shared" si="4"/>
        <v>6302.0680000000002</v>
      </c>
      <c r="Q14" s="6">
        <f t="shared" si="5"/>
        <v>241810.34915999998</v>
      </c>
    </row>
    <row r="15" spans="2:17" x14ac:dyDescent="0.2">
      <c r="B15" s="2"/>
      <c r="C15" s="2" t="s">
        <v>14</v>
      </c>
      <c r="D15" s="11"/>
      <c r="E15" s="11"/>
      <c r="F15" s="11">
        <v>150.55000000000001</v>
      </c>
      <c r="G15" s="6">
        <f>F15*38.23+F15*0.18</f>
        <v>5782.6255000000001</v>
      </c>
      <c r="H15" s="11"/>
      <c r="I15" s="11"/>
      <c r="J15" s="11"/>
      <c r="K15" s="11"/>
      <c r="L15" s="11"/>
      <c r="M15" s="11"/>
      <c r="N15" s="11"/>
      <c r="O15" s="11"/>
      <c r="P15" s="6">
        <f t="shared" si="4"/>
        <v>150.55000000000001</v>
      </c>
      <c r="Q15" s="6">
        <f t="shared" si="5"/>
        <v>5782.6255000000001</v>
      </c>
    </row>
    <row r="16" spans="2:17" s="10" customFormat="1" ht="15" x14ac:dyDescent="0.25">
      <c r="B16" s="8">
        <v>3</v>
      </c>
      <c r="C16" s="9" t="s">
        <v>15</v>
      </c>
      <c r="D16" s="7">
        <f>+D6+D11</f>
        <v>2561.3989999999999</v>
      </c>
      <c r="E16" s="7">
        <f t="shared" ref="E16:Q16" si="6">+E6+E11</f>
        <v>23155.046959999996</v>
      </c>
      <c r="F16" s="7">
        <f t="shared" si="6"/>
        <v>6452.6180000000004</v>
      </c>
      <c r="G16" s="7">
        <f>+G6+G11</f>
        <v>247592.97465999998</v>
      </c>
      <c r="H16" s="7">
        <f t="shared" si="6"/>
        <v>54.106999999999999</v>
      </c>
      <c r="I16" s="7">
        <f t="shared" si="6"/>
        <v>1093.09376</v>
      </c>
      <c r="J16" s="7">
        <f t="shared" si="6"/>
        <v>1557.066</v>
      </c>
      <c r="K16" s="7">
        <f t="shared" si="6"/>
        <v>12179.465099999999</v>
      </c>
      <c r="L16" s="7">
        <f t="shared" si="6"/>
        <v>215.57</v>
      </c>
      <c r="M16" s="7">
        <f t="shared" si="6"/>
        <v>1948.7527999999998</v>
      </c>
      <c r="N16" s="7">
        <f t="shared" si="6"/>
        <v>899.80899999999997</v>
      </c>
      <c r="O16" s="7">
        <f t="shared" si="6"/>
        <v>8134.2733599999992</v>
      </c>
      <c r="P16" s="7">
        <f t="shared" si="6"/>
        <v>11740.569</v>
      </c>
      <c r="Q16" s="7">
        <f t="shared" si="6"/>
        <v>294103.60663999995</v>
      </c>
    </row>
  </sheetData>
  <mergeCells count="10">
    <mergeCell ref="P4:Q4"/>
    <mergeCell ref="B2:Q2"/>
    <mergeCell ref="B4:B5"/>
    <mergeCell ref="C4:C5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2025-02-27T05:48:39Z</dcterms:modified>
</cp:coreProperties>
</file>